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omaskuchenmeister/Desktop/Waffenexporte Koop mit urgewald/"/>
    </mc:Choice>
  </mc:AlternateContent>
  <xr:revisionPtr revIDLastSave="0" documentId="13_ncr:1_{953D1483-6D48-2447-9D30-3CF9049CE166}" xr6:coauthVersionLast="45" xr6:coauthVersionMax="45" xr10:uidLastSave="{00000000-0000-0000-0000-000000000000}"/>
  <bookViews>
    <workbookView xWindow="0" yWindow="840" windowWidth="28800" windowHeight="16260" activeTab="2" xr2:uid="{2B921861-2855-44FD-8A40-9767D83B82FC}"/>
  </bookViews>
  <sheets>
    <sheet name="Arms Exporter_Manufacturer" sheetId="1" r:id="rId1"/>
    <sheet name="IT Companies" sheetId="2" r:id="rId2"/>
    <sheet name="AWS Produc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6" i="1" l="1"/>
  <c r="C49" i="1"/>
  <c r="C60" i="1"/>
  <c r="C46" i="3" l="1"/>
  <c r="C23" i="2"/>
  <c r="C65" i="1"/>
  <c r="C64" i="1"/>
  <c r="C47" i="1" l="1"/>
</calcChain>
</file>

<file path=xl/sharedStrings.xml><?xml version="1.0" encoding="utf-8"?>
<sst xmlns="http://schemas.openxmlformats.org/spreadsheetml/2006/main" count="259" uniqueCount="198">
  <si>
    <t>2.25%</t>
  </si>
  <si>
    <t>16 Leidos</t>
  </si>
  <si>
    <t>19. Booz Allen Hamilton</t>
  </si>
  <si>
    <t>20. Rolls Royce</t>
  </si>
  <si>
    <t>24. General Electric</t>
  </si>
  <si>
    <t>25. MITSUBISHI HEAVY INDUSTRIES LTD</t>
  </si>
  <si>
    <t>29. CACI International</t>
  </si>
  <si>
    <t>30. SAAB AB</t>
  </si>
  <si>
    <t>32. Babcock International Group</t>
  </si>
  <si>
    <t>35.Science Applications
International Corp</t>
  </si>
  <si>
    <t>?</t>
  </si>
  <si>
    <t>41. ROCKWELL COLLINS INC</t>
  </si>
  <si>
    <t>42. KBR</t>
  </si>
  <si>
    <t>43. Perspecta INC</t>
  </si>
  <si>
    <t>46. Hanwha Aerospace</t>
  </si>
  <si>
    <t>50. Fincantieri</t>
  </si>
  <si>
    <t>54. ASELSAN</t>
  </si>
  <si>
    <t>57.ThyssenKrupp</t>
  </si>
  <si>
    <t>58. COBHAM PLC</t>
  </si>
  <si>
    <t xml:space="preserve">60. Korea Aerospace </t>
  </si>
  <si>
    <t>62. Bharat Electronics</t>
  </si>
  <si>
    <t>63.ManTech International
Corp</t>
  </si>
  <si>
    <t>67. LIG Nex1</t>
  </si>
  <si>
    <t>68. TransDigm</t>
  </si>
  <si>
    <t>69. Melrose Industries</t>
  </si>
  <si>
    <t>72. Fujitsu</t>
  </si>
  <si>
    <t>75. Teledyne Technologies</t>
  </si>
  <si>
    <t>80. Austal</t>
  </si>
  <si>
    <t>82. IHI Corp</t>
  </si>
  <si>
    <t>87. CAE Inc</t>
  </si>
  <si>
    <t>89. Meggitt</t>
  </si>
  <si>
    <t>90. Curtiss-Wright Corp</t>
  </si>
  <si>
    <t>92. Ball Corp</t>
  </si>
  <si>
    <t>93. Mooc Inc</t>
  </si>
  <si>
    <t>94. QinetiQ Group PLC</t>
  </si>
  <si>
    <t>96. ViaSat</t>
  </si>
  <si>
    <t>97. Mitsubushi Electric Corp</t>
  </si>
  <si>
    <t>98. Arconic</t>
  </si>
  <si>
    <t>99. NEC Corp</t>
  </si>
  <si>
    <t>100. Amphenol Corp</t>
  </si>
  <si>
    <t>0.88%</t>
  </si>
  <si>
    <t>0.98%</t>
  </si>
  <si>
    <t>0.82%</t>
  </si>
  <si>
    <t>0.87%</t>
  </si>
  <si>
    <t>0.93%</t>
  </si>
  <si>
    <t>0.95%</t>
  </si>
  <si>
    <t>0.84%</t>
  </si>
  <si>
    <t>2.57%</t>
  </si>
  <si>
    <t>0.9%</t>
  </si>
  <si>
    <t>0.81%</t>
  </si>
  <si>
    <t>1.52%</t>
  </si>
  <si>
    <t>1.5%</t>
  </si>
  <si>
    <t>1.01%</t>
  </si>
  <si>
    <t>1.26%</t>
  </si>
  <si>
    <t>1.06%</t>
  </si>
  <si>
    <t>1.19%</t>
  </si>
  <si>
    <t>1.6%</t>
  </si>
  <si>
    <t>0.91%</t>
  </si>
  <si>
    <t>0.62%</t>
  </si>
  <si>
    <t>2.16%</t>
  </si>
  <si>
    <t>0.11%</t>
  </si>
  <si>
    <t>0.19%</t>
  </si>
  <si>
    <t>1.04%</t>
  </si>
  <si>
    <t>0.42%</t>
  </si>
  <si>
    <t>0.73%</t>
  </si>
  <si>
    <t>2.45%</t>
  </si>
  <si>
    <t>1.37%</t>
  </si>
  <si>
    <t>1.48%</t>
  </si>
  <si>
    <t>2.14%</t>
  </si>
  <si>
    <t>1.4%</t>
  </si>
  <si>
    <t>1.1%</t>
  </si>
  <si>
    <t>3.92%</t>
  </si>
  <si>
    <t>1.09%</t>
  </si>
  <si>
    <t>1.23%</t>
  </si>
  <si>
    <t>0.99%</t>
  </si>
  <si>
    <t>Oman</t>
  </si>
  <si>
    <t>Oskosh Corp</t>
  </si>
  <si>
    <t>80,162,966</t>
  </si>
  <si>
    <t>Bombardier Inc</t>
  </si>
  <si>
    <t>VAE</t>
  </si>
  <si>
    <t>Cummins Inc</t>
  </si>
  <si>
    <t>FMC Corp</t>
  </si>
  <si>
    <t>MTU Aero Engines</t>
  </si>
  <si>
    <t>Paramount Group</t>
  </si>
  <si>
    <t>Shares of the Norwegian Pension  Fund in %</t>
  </si>
  <si>
    <t>Israel, Egypt</t>
  </si>
  <si>
    <t>Bahrain, Jordan</t>
  </si>
  <si>
    <t>Egypt, Qatar</t>
  </si>
  <si>
    <t>Iraq, Qatar</t>
  </si>
  <si>
    <t>Kuwait, Iraq, Jordan, Qatar, Algeria, Saudi Arabia</t>
  </si>
  <si>
    <t>Azerbaijan, Jordan</t>
  </si>
  <si>
    <t>no data</t>
  </si>
  <si>
    <t>Oman, Qatar, Saudi Arabia, Turkey, VAE, Algeria</t>
  </si>
  <si>
    <t>Egypt, Turkey, VAE</t>
  </si>
  <si>
    <t>Iraq, Azerbaijan, Algeria, Turkey, VAE, Qatar</t>
  </si>
  <si>
    <t>VAE, Jordan, Libyen, Qatar, Saudi Arabia, Turkey</t>
  </si>
  <si>
    <t>Egypt, Turkey, VAE, Algeria</t>
  </si>
  <si>
    <t>Bahrain, Egypt, Iraq, Jordan, Kuwait, Libanon, Morocco, Oman, Qatar, Saudi Arabia, Turkey, VAE</t>
  </si>
  <si>
    <t>Dijibouti, Egypt, Iraq, Kuwait, Morocco, Saudi Arabia, Yemen</t>
  </si>
  <si>
    <t>Dijibouti, Iraq, Saudi Arabia, Yemen (2016), Saudi Arabia, Algeria, Egypt</t>
  </si>
  <si>
    <t>Iraq, Saudi Arabia, VAE, Yemen</t>
  </si>
  <si>
    <t>Algeria, Egypt, Jordan, Kuwait, Oman, Qatar, Saudi Arabia, Turkey, VAE</t>
  </si>
  <si>
    <t>Aerial X</t>
  </si>
  <si>
    <t>Airspace Systems</t>
  </si>
  <si>
    <t>Amazon</t>
  </si>
  <si>
    <t>Anduril Industries</t>
  </si>
  <si>
    <t>Blue Bear Systems</t>
  </si>
  <si>
    <t>Citadel Defense</t>
  </si>
  <si>
    <t>Clarifai</t>
  </si>
  <si>
    <t>Corenova Technologies</t>
  </si>
  <si>
    <t>EarthCube</t>
  </si>
  <si>
    <t>Heron Systems</t>
  </si>
  <si>
    <t>Intel</t>
  </si>
  <si>
    <t>Microsoft</t>
  </si>
  <si>
    <t>Montvieux</t>
  </si>
  <si>
    <t>Oracle</t>
  </si>
  <si>
    <t>Roboteam</t>
  </si>
  <si>
    <t>Sense Time</t>
  </si>
  <si>
    <t>Palantir</t>
  </si>
  <si>
    <t>Shield AI</t>
  </si>
  <si>
    <t>SparkCognition</t>
  </si>
  <si>
    <t>Synesis</t>
  </si>
  <si>
    <t>Yitu</t>
  </si>
  <si>
    <t>Shares of the Norwegian Pension Fund in US Dollar</t>
  </si>
  <si>
    <t>no shares</t>
  </si>
  <si>
    <t xml:space="preserve">NOT SIPRI Top 100 arms exporter </t>
  </si>
  <si>
    <t>https://www.amnesty.org/en/latest/news/2019/12/icc-investigate-arms-companies-yemen-war-crimes-allegations/</t>
  </si>
  <si>
    <t>Sources:</t>
  </si>
  <si>
    <t>https://www.paxforpeace.nl/publications/all-publications/dont-be-evil</t>
  </si>
  <si>
    <t>https://www.facing-finance.org/files/2019/05/ff_dp7_ONLINE_v02.pdf</t>
  </si>
  <si>
    <t>IT Company involved in the development of technology which can be used to produce autonomous weapons</t>
  </si>
  <si>
    <t>Saudi Arabia, Kazakhstan, Gabon and the Republic of Congo.</t>
  </si>
  <si>
    <t>AeroVironment</t>
  </si>
  <si>
    <t>Airbus SE</t>
  </si>
  <si>
    <t>Alenia Aeronautica</t>
  </si>
  <si>
    <t>BAE Systems PLC</t>
  </si>
  <si>
    <t>Boeing Co</t>
  </si>
  <si>
    <t xml:space="preserve">China Aerospace </t>
  </si>
  <si>
    <t>Cobham</t>
  </si>
  <si>
    <t>Dassault Aviation</t>
  </si>
  <si>
    <t>Dassault Systems SA</t>
  </si>
  <si>
    <t xml:space="preserve">Defence Electronics Application </t>
  </si>
  <si>
    <t>Elbit Systems</t>
  </si>
  <si>
    <t>FN Herstal</t>
  </si>
  <si>
    <t>Foster-Miller</t>
  </si>
  <si>
    <t>G-NIUS Ltd</t>
  </si>
  <si>
    <t>General Atomics Aeronautical Systems</t>
  </si>
  <si>
    <t>GIWS (Diehl)</t>
  </si>
  <si>
    <t>Hanwha Techwin</t>
  </si>
  <si>
    <t>IAI</t>
  </si>
  <si>
    <t>Kongsberg Group</t>
  </si>
  <si>
    <t>Leonardo SpA</t>
  </si>
  <si>
    <t>Lockheed Martin Corp</t>
  </si>
  <si>
    <t>MBDA</t>
  </si>
  <si>
    <t>Nexter Group</t>
  </si>
  <si>
    <t>Milrem Group</t>
  </si>
  <si>
    <t>Northtrop Grumman Corp</t>
  </si>
  <si>
    <t>Oshkosh Group</t>
  </si>
  <si>
    <t>QinetiQ Group PLC</t>
  </si>
  <si>
    <t>RUAG Holding Group</t>
  </si>
  <si>
    <t>Rafael Advanced Defense Systems</t>
  </si>
  <si>
    <t>Raytheon Co</t>
  </si>
  <si>
    <t>Rheinmetall AG</t>
  </si>
  <si>
    <t>Rolls-Royce plc</t>
  </si>
  <si>
    <t>Rosoboronexport</t>
  </si>
  <si>
    <t>Russian Aircraft Corporation</t>
  </si>
  <si>
    <t>SEEGRID Corporation</t>
  </si>
  <si>
    <t xml:space="preserve">STM Savunma </t>
  </si>
  <si>
    <t>Saab AB</t>
  </si>
  <si>
    <t>Textron</t>
  </si>
  <si>
    <t>Thales</t>
  </si>
  <si>
    <t>Turkish Aerospace Industries</t>
  </si>
  <si>
    <t>JSC Kalashnikov Concern</t>
  </si>
  <si>
    <t>WB Electronics</t>
  </si>
  <si>
    <t>DoDaam Systems Ltd</t>
  </si>
  <si>
    <t>Controversial Export Countries (Examples)</t>
  </si>
  <si>
    <t xml:space="preserve">*Companies against which the European Center for Constitutional and Human Rights (ECCHR) has filed a criminal complaint with the International Criminal Court for complicity in war crimes in Yemen. </t>
  </si>
  <si>
    <t>4. Raytheon CO*</t>
  </si>
  <si>
    <t>5.General Dynamics Corp*</t>
  </si>
  <si>
    <t>9.Leonardo Spa*</t>
  </si>
  <si>
    <t>11. Thales SA*</t>
  </si>
  <si>
    <t>22. Rheinmetall*</t>
  </si>
  <si>
    <t>34. Dassault Aviation*</t>
  </si>
  <si>
    <t>12 Exporter to controversial export countries according to SIPRI</t>
  </si>
  <si>
    <t>6 Exporter to controversial export countries not listed by SIPRI</t>
  </si>
  <si>
    <t>Producers/Developers of weapons with autonomous features</t>
  </si>
  <si>
    <t>Sources</t>
  </si>
  <si>
    <t>https://armstrade.sipri.org/armstrade/page/trade_register.php</t>
  </si>
  <si>
    <t>Total</t>
  </si>
  <si>
    <t xml:space="preserve">SIPRI TOP 100 Arms Exporter </t>
  </si>
  <si>
    <t>Non SIPRI TOP 100 NPFP Investments</t>
  </si>
  <si>
    <t>Total NPFG Investments in TOP 100 SIPRI Exporters with controversial exports</t>
  </si>
  <si>
    <t xml:space="preserve">Total NPFG Investments in TOP 100 SIPRI Exporters </t>
  </si>
  <si>
    <t>TOTAL controversial NPFG investments in controversial exporters</t>
  </si>
  <si>
    <t>TOTAL NPFG Investments in controversial Weapon Exporters</t>
  </si>
  <si>
    <t>https://www.paxforpeace.nl/media/files/pax-report-slippery-slope.pdf</t>
  </si>
  <si>
    <t xml:space="preserve">Sources: </t>
  </si>
  <si>
    <t>Facing Finance research on arms 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</si>
</sst>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2" borderId="0" xfId="0" applyFill="1"/>
    <xf numFmtId="0" fontId="0" fillId="2" borderId="0" xfId="0" applyFill="1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wrapText="1"/>
    </xf>
    <xf numFmtId="10" fontId="0" fillId="2" borderId="0" xfId="0" applyNumberFormat="1" applyFill="1" applyAlignment="1">
      <alignment wrapText="1"/>
    </xf>
    <xf numFmtId="3" fontId="0" fillId="2" borderId="0" xfId="0" applyNumberFormat="1" applyFill="1"/>
    <xf numFmtId="10" fontId="0" fillId="2" borderId="0" xfId="0" applyNumberFormat="1" applyFill="1"/>
    <xf numFmtId="10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top" wrapText="1"/>
    </xf>
    <xf numFmtId="3" fontId="2" fillId="2" borderId="0" xfId="0" applyNumberFormat="1" applyFont="1" applyFill="1" applyAlignment="1">
      <alignment horizontal="center"/>
    </xf>
    <xf numFmtId="10" fontId="0" fillId="2" borderId="0" xfId="0" applyNumberFormat="1" applyFill="1" applyAlignment="1">
      <alignment horizontal="center" wrapText="1"/>
    </xf>
    <xf numFmtId="3" fontId="0" fillId="2" borderId="0" xfId="0" applyNumberFormat="1" applyFill="1" applyAlignment="1">
      <alignment horizontal="center" wrapText="1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2" fillId="0" borderId="0" xfId="0" applyFont="1"/>
    <xf numFmtId="0" fontId="3" fillId="2" borderId="0" xfId="0" applyFont="1" applyFill="1"/>
    <xf numFmtId="3" fontId="3" fillId="2" borderId="0" xfId="0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3" fontId="5" fillId="0" borderId="0" xfId="0" applyNumberFormat="1" applyFont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3" fontId="3" fillId="2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73EC3-D6F2-4E92-98A7-1B504A9D4A8C}">
  <dimension ref="A2:F74"/>
  <sheetViews>
    <sheetView workbookViewId="0">
      <selection activeCell="D77" sqref="D77"/>
    </sheetView>
  </sheetViews>
  <sheetFormatPr baseColWidth="10" defaultRowHeight="15" x14ac:dyDescent="0.2"/>
  <cols>
    <col min="1" max="1" width="35.5" customWidth="1"/>
    <col min="2" max="2" width="26.1640625" style="7" customWidth="1"/>
    <col min="3" max="3" width="24.5" style="7" customWidth="1"/>
    <col min="4" max="4" width="56.33203125" customWidth="1"/>
  </cols>
  <sheetData>
    <row r="2" spans="1:4" ht="32" x14ac:dyDescent="0.2">
      <c r="A2" s="6" t="s">
        <v>189</v>
      </c>
      <c r="B2" s="30" t="s">
        <v>84</v>
      </c>
      <c r="C2" s="30" t="s">
        <v>123</v>
      </c>
      <c r="D2" s="31" t="s">
        <v>175</v>
      </c>
    </row>
    <row r="3" spans="1:4" ht="32" customHeight="1" x14ac:dyDescent="0.2">
      <c r="A3" s="3" t="s">
        <v>177</v>
      </c>
      <c r="B3" s="14" t="s">
        <v>41</v>
      </c>
      <c r="C3" s="15">
        <v>600769380</v>
      </c>
      <c r="D3" s="17" t="s">
        <v>97</v>
      </c>
    </row>
    <row r="4" spans="1:4" ht="16" x14ac:dyDescent="0.2">
      <c r="A4" s="3" t="s">
        <v>178</v>
      </c>
      <c r="B4" s="14" t="s">
        <v>42</v>
      </c>
      <c r="C4" s="18">
        <v>416121280</v>
      </c>
      <c r="D4" s="4" t="s">
        <v>98</v>
      </c>
    </row>
    <row r="5" spans="1:4" x14ac:dyDescent="0.2">
      <c r="A5" s="3" t="s">
        <v>179</v>
      </c>
      <c r="B5" s="16" t="s">
        <v>0</v>
      </c>
      <c r="C5" s="15">
        <v>152686791</v>
      </c>
      <c r="D5" s="3" t="s">
        <v>92</v>
      </c>
    </row>
    <row r="6" spans="1:4" s="1" customFormat="1" ht="16" x14ac:dyDescent="0.2">
      <c r="A6" s="4" t="s">
        <v>180</v>
      </c>
      <c r="B6" s="19" t="s">
        <v>43</v>
      </c>
      <c r="C6" s="20">
        <v>192258539</v>
      </c>
      <c r="D6" s="4" t="s">
        <v>101</v>
      </c>
    </row>
    <row r="7" spans="1:4" x14ac:dyDescent="0.2">
      <c r="A7" t="s">
        <v>1</v>
      </c>
      <c r="B7" s="8" t="s">
        <v>44</v>
      </c>
      <c r="C7" s="9">
        <v>128807773</v>
      </c>
      <c r="D7" t="s">
        <v>91</v>
      </c>
    </row>
    <row r="8" spans="1:4" x14ac:dyDescent="0.2">
      <c r="A8" t="s">
        <v>2</v>
      </c>
      <c r="B8" s="8" t="s">
        <v>45</v>
      </c>
      <c r="C8" s="9">
        <v>94642306</v>
      </c>
      <c r="D8" t="s">
        <v>91</v>
      </c>
    </row>
    <row r="9" spans="1:4" x14ac:dyDescent="0.2">
      <c r="A9" s="3" t="s">
        <v>3</v>
      </c>
      <c r="B9" s="14" t="s">
        <v>46</v>
      </c>
      <c r="C9" s="15">
        <v>147328142</v>
      </c>
      <c r="D9" s="3" t="s">
        <v>93</v>
      </c>
    </row>
    <row r="10" spans="1:4" x14ac:dyDescent="0.2">
      <c r="A10" s="3" t="s">
        <v>181</v>
      </c>
      <c r="B10" s="14" t="s">
        <v>47</v>
      </c>
      <c r="C10" s="15">
        <v>128501185</v>
      </c>
      <c r="D10" s="3" t="s">
        <v>89</v>
      </c>
    </row>
    <row r="11" spans="1:4" ht="16" x14ac:dyDescent="0.2">
      <c r="A11" s="3" t="s">
        <v>4</v>
      </c>
      <c r="B11" s="14" t="s">
        <v>48</v>
      </c>
      <c r="C11" s="15">
        <v>875810842</v>
      </c>
      <c r="D11" s="4" t="s">
        <v>99</v>
      </c>
    </row>
    <row r="12" spans="1:4" x14ac:dyDescent="0.2">
      <c r="A12" t="s">
        <v>5</v>
      </c>
      <c r="B12" s="8" t="s">
        <v>49</v>
      </c>
      <c r="C12" s="9">
        <v>106757562</v>
      </c>
      <c r="D12" t="s">
        <v>91</v>
      </c>
    </row>
    <row r="13" spans="1:4" x14ac:dyDescent="0.2">
      <c r="A13" t="s">
        <v>6</v>
      </c>
      <c r="B13" s="8" t="s">
        <v>50</v>
      </c>
      <c r="C13" s="9">
        <v>95392184</v>
      </c>
      <c r="D13" t="s">
        <v>91</v>
      </c>
    </row>
    <row r="14" spans="1:4" x14ac:dyDescent="0.2">
      <c r="A14" s="3" t="s">
        <v>7</v>
      </c>
      <c r="B14" s="14" t="s">
        <v>47</v>
      </c>
      <c r="C14" s="15">
        <v>116932365</v>
      </c>
      <c r="D14" s="3" t="s">
        <v>94</v>
      </c>
    </row>
    <row r="15" spans="1:4" x14ac:dyDescent="0.2">
      <c r="A15" t="s">
        <v>8</v>
      </c>
      <c r="B15" s="8" t="s">
        <v>51</v>
      </c>
      <c r="C15" s="9">
        <v>63238382</v>
      </c>
      <c r="D15" t="s">
        <v>91</v>
      </c>
    </row>
    <row r="16" spans="1:4" x14ac:dyDescent="0.2">
      <c r="A16" s="3" t="s">
        <v>182</v>
      </c>
      <c r="B16" s="14" t="s">
        <v>52</v>
      </c>
      <c r="C16" s="15">
        <v>110884030</v>
      </c>
      <c r="D16" s="3" t="s">
        <v>87</v>
      </c>
    </row>
    <row r="17" spans="1:4" ht="32" x14ac:dyDescent="0.2">
      <c r="A17" s="1" t="s">
        <v>9</v>
      </c>
      <c r="B17" s="8" t="s">
        <v>53</v>
      </c>
      <c r="C17" s="9">
        <v>63424962</v>
      </c>
      <c r="D17" t="s">
        <v>91</v>
      </c>
    </row>
    <row r="18" spans="1:4" x14ac:dyDescent="0.2">
      <c r="A18" t="s">
        <v>11</v>
      </c>
      <c r="B18" s="7" t="s">
        <v>10</v>
      </c>
      <c r="C18" s="9">
        <v>71766411</v>
      </c>
      <c r="D18" t="s">
        <v>91</v>
      </c>
    </row>
    <row r="19" spans="1:4" x14ac:dyDescent="0.2">
      <c r="A19" t="s">
        <v>12</v>
      </c>
      <c r="B19" s="8" t="s">
        <v>54</v>
      </c>
      <c r="C19" s="9">
        <v>45768117</v>
      </c>
      <c r="D19" t="s">
        <v>91</v>
      </c>
    </row>
    <row r="20" spans="1:4" x14ac:dyDescent="0.2">
      <c r="A20" t="s">
        <v>13</v>
      </c>
      <c r="B20" s="8" t="s">
        <v>55</v>
      </c>
      <c r="C20" s="9">
        <v>51081551</v>
      </c>
      <c r="D20" t="s">
        <v>91</v>
      </c>
    </row>
    <row r="21" spans="1:4" x14ac:dyDescent="0.2">
      <c r="A21" t="s">
        <v>14</v>
      </c>
      <c r="B21" s="7" t="s">
        <v>10</v>
      </c>
      <c r="D21" t="s">
        <v>91</v>
      </c>
    </row>
    <row r="22" spans="1:4" x14ac:dyDescent="0.2">
      <c r="A22" s="3" t="s">
        <v>15</v>
      </c>
      <c r="B22" s="14" t="s">
        <v>56</v>
      </c>
      <c r="C22" s="15">
        <v>28123087</v>
      </c>
      <c r="D22" s="3" t="s">
        <v>88</v>
      </c>
    </row>
    <row r="23" spans="1:4" x14ac:dyDescent="0.2">
      <c r="A23" t="s">
        <v>16</v>
      </c>
      <c r="B23" s="8" t="s">
        <v>57</v>
      </c>
      <c r="C23" s="9">
        <v>36457511</v>
      </c>
      <c r="D23" t="s">
        <v>91</v>
      </c>
    </row>
    <row r="24" spans="1:4" x14ac:dyDescent="0.2">
      <c r="A24" s="3" t="s">
        <v>17</v>
      </c>
      <c r="B24" s="14" t="s">
        <v>58</v>
      </c>
      <c r="C24" s="15">
        <v>52091655</v>
      </c>
      <c r="D24" s="3" t="s">
        <v>85</v>
      </c>
    </row>
    <row r="25" spans="1:4" x14ac:dyDescent="0.2">
      <c r="A25" t="s">
        <v>18</v>
      </c>
      <c r="B25" s="8" t="s">
        <v>59</v>
      </c>
      <c r="C25" s="9">
        <v>112618632</v>
      </c>
      <c r="D25" t="s">
        <v>91</v>
      </c>
    </row>
    <row r="26" spans="1:4" x14ac:dyDescent="0.2">
      <c r="A26" t="s">
        <v>19</v>
      </c>
      <c r="B26" s="8" t="s">
        <v>60</v>
      </c>
      <c r="C26" s="9">
        <v>3154287</v>
      </c>
      <c r="D26" t="s">
        <v>91</v>
      </c>
    </row>
    <row r="27" spans="1:4" x14ac:dyDescent="0.2">
      <c r="A27" t="s">
        <v>20</v>
      </c>
      <c r="B27" s="8" t="s">
        <v>61</v>
      </c>
      <c r="C27" s="9">
        <v>6319751</v>
      </c>
      <c r="D27" t="s">
        <v>91</v>
      </c>
    </row>
    <row r="28" spans="1:4" ht="32" x14ac:dyDescent="0.2">
      <c r="A28" s="1" t="s">
        <v>21</v>
      </c>
      <c r="B28" s="8" t="s">
        <v>62</v>
      </c>
      <c r="C28" s="9">
        <v>33337359</v>
      </c>
      <c r="D28" t="s">
        <v>91</v>
      </c>
    </row>
    <row r="29" spans="1:4" x14ac:dyDescent="0.2">
      <c r="A29" t="s">
        <v>22</v>
      </c>
      <c r="B29" s="8" t="s">
        <v>63</v>
      </c>
      <c r="C29" s="9">
        <v>2537645</v>
      </c>
      <c r="D29" t="s">
        <v>91</v>
      </c>
    </row>
    <row r="30" spans="1:4" x14ac:dyDescent="0.2">
      <c r="A30" t="s">
        <v>23</v>
      </c>
      <c r="B30" s="8" t="s">
        <v>64</v>
      </c>
      <c r="C30" s="9">
        <v>217995680</v>
      </c>
      <c r="D30" t="s">
        <v>91</v>
      </c>
    </row>
    <row r="31" spans="1:4" x14ac:dyDescent="0.2">
      <c r="A31" t="s">
        <v>24</v>
      </c>
      <c r="B31" s="8" t="s">
        <v>65</v>
      </c>
      <c r="C31" s="9">
        <v>378508113</v>
      </c>
      <c r="D31" t="s">
        <v>91</v>
      </c>
    </row>
    <row r="32" spans="1:4" x14ac:dyDescent="0.2">
      <c r="A32" t="s">
        <v>25</v>
      </c>
      <c r="B32" s="8" t="s">
        <v>66</v>
      </c>
      <c r="C32" s="9">
        <v>267972758</v>
      </c>
      <c r="D32" t="s">
        <v>91</v>
      </c>
    </row>
    <row r="33" spans="1:4" x14ac:dyDescent="0.2">
      <c r="A33" t="s">
        <v>26</v>
      </c>
      <c r="B33" s="8" t="s">
        <v>43</v>
      </c>
      <c r="C33" s="9">
        <v>109612681</v>
      </c>
      <c r="D33" t="s">
        <v>91</v>
      </c>
    </row>
    <row r="34" spans="1:4" x14ac:dyDescent="0.2">
      <c r="A34" s="3" t="s">
        <v>27</v>
      </c>
      <c r="B34" s="14" t="s">
        <v>40</v>
      </c>
      <c r="C34" s="15">
        <v>8422241</v>
      </c>
      <c r="D34" s="3" t="s">
        <v>75</v>
      </c>
    </row>
    <row r="35" spans="1:4" x14ac:dyDescent="0.2">
      <c r="A35" t="s">
        <v>28</v>
      </c>
      <c r="B35" s="8" t="s">
        <v>67</v>
      </c>
      <c r="C35" s="9">
        <v>54092037</v>
      </c>
      <c r="D35" t="s">
        <v>91</v>
      </c>
    </row>
    <row r="36" spans="1:4" x14ac:dyDescent="0.2">
      <c r="A36" t="s">
        <v>29</v>
      </c>
      <c r="B36" s="8" t="s">
        <v>52</v>
      </c>
      <c r="C36" s="9">
        <v>70877601</v>
      </c>
      <c r="D36" t="s">
        <v>91</v>
      </c>
    </row>
    <row r="37" spans="1:4" x14ac:dyDescent="0.2">
      <c r="A37" t="s">
        <v>30</v>
      </c>
      <c r="B37" s="8" t="s">
        <v>68</v>
      </c>
      <c r="C37" s="9">
        <v>144503814</v>
      </c>
      <c r="D37" t="s">
        <v>91</v>
      </c>
    </row>
    <row r="38" spans="1:4" x14ac:dyDescent="0.2">
      <c r="A38" t="s">
        <v>31</v>
      </c>
      <c r="B38" s="8" t="s">
        <v>69</v>
      </c>
      <c r="C38" s="9">
        <v>84189101</v>
      </c>
      <c r="D38" t="s">
        <v>91</v>
      </c>
    </row>
    <row r="39" spans="1:4" x14ac:dyDescent="0.2">
      <c r="A39" t="s">
        <v>32</v>
      </c>
      <c r="B39" s="8" t="s">
        <v>43</v>
      </c>
      <c r="C39" s="9">
        <v>183668362</v>
      </c>
      <c r="D39" t="s">
        <v>91</v>
      </c>
    </row>
    <row r="40" spans="1:4" x14ac:dyDescent="0.2">
      <c r="A40" t="s">
        <v>33</v>
      </c>
      <c r="B40" s="8" t="s">
        <v>70</v>
      </c>
      <c r="C40" s="9">
        <v>34191816</v>
      </c>
      <c r="D40" t="s">
        <v>91</v>
      </c>
    </row>
    <row r="41" spans="1:4" x14ac:dyDescent="0.2">
      <c r="A41" t="s">
        <v>34</v>
      </c>
      <c r="B41" s="8" t="s">
        <v>71</v>
      </c>
      <c r="C41" s="9">
        <v>105549628</v>
      </c>
      <c r="D41" t="s">
        <v>91</v>
      </c>
    </row>
    <row r="42" spans="1:4" x14ac:dyDescent="0.2">
      <c r="A42" t="s">
        <v>35</v>
      </c>
      <c r="B42" s="8" t="s">
        <v>72</v>
      </c>
      <c r="C42" s="9">
        <v>49166838</v>
      </c>
      <c r="D42" t="s">
        <v>91</v>
      </c>
    </row>
    <row r="43" spans="1:4" x14ac:dyDescent="0.2">
      <c r="A43" t="s">
        <v>36</v>
      </c>
      <c r="B43" s="8" t="s">
        <v>73</v>
      </c>
      <c r="C43" s="9">
        <v>363562698</v>
      </c>
      <c r="D43" t="s">
        <v>91</v>
      </c>
    </row>
    <row r="44" spans="1:4" x14ac:dyDescent="0.2">
      <c r="A44" t="s">
        <v>37</v>
      </c>
      <c r="B44" s="8" t="s">
        <v>74</v>
      </c>
      <c r="C44" s="9">
        <v>131937114</v>
      </c>
      <c r="D44" t="s">
        <v>91</v>
      </c>
    </row>
    <row r="45" spans="1:4" x14ac:dyDescent="0.2">
      <c r="A45" t="s">
        <v>38</v>
      </c>
      <c r="B45" s="8" t="s">
        <v>66</v>
      </c>
      <c r="C45" s="9">
        <v>148843937</v>
      </c>
      <c r="D45" t="s">
        <v>91</v>
      </c>
    </row>
    <row r="46" spans="1:4" x14ac:dyDescent="0.2">
      <c r="A46" t="s">
        <v>39</v>
      </c>
      <c r="B46" s="7" t="s">
        <v>40</v>
      </c>
      <c r="C46" s="32">
        <v>281447569</v>
      </c>
      <c r="D46" t="s">
        <v>91</v>
      </c>
    </row>
    <row r="47" spans="1:4" x14ac:dyDescent="0.2">
      <c r="A47" t="s">
        <v>192</v>
      </c>
      <c r="C47" s="9">
        <f>SUM(C46,C45,C43,C44,C42,C41,C40,C39,C38,C37,C36,C35,C34,C33,C32,C31,C30,C29,C28,C27,C26,C25,C24,C23,C22,C20,C19,C18,C17,C16,C15,C14,C13,C12,C11,C10,C9,C8,C7,C6,C5,C4,C3)</f>
        <v>6371353717</v>
      </c>
      <c r="D47" t="s">
        <v>91</v>
      </c>
    </row>
    <row r="48" spans="1:4" x14ac:dyDescent="0.2">
      <c r="C48" s="9"/>
    </row>
    <row r="49" spans="1:4" x14ac:dyDescent="0.2">
      <c r="A49" s="24" t="s">
        <v>191</v>
      </c>
      <c r="B49" s="16"/>
      <c r="C49" s="25">
        <f>SUM(C3+C4+C5+C6+C9+C10+C11+C14+C16+C22+C24+C34)</f>
        <v>2829929537</v>
      </c>
      <c r="D49" s="3"/>
    </row>
    <row r="50" spans="1:4" x14ac:dyDescent="0.2">
      <c r="C50" s="9"/>
    </row>
    <row r="51" spans="1:4" x14ac:dyDescent="0.2">
      <c r="C51" s="9"/>
    </row>
    <row r="52" spans="1:4" ht="24" customHeight="1" x14ac:dyDescent="0.2">
      <c r="A52" s="5" t="s">
        <v>125</v>
      </c>
    </row>
    <row r="53" spans="1:4" x14ac:dyDescent="0.2">
      <c r="A53" s="3" t="s">
        <v>76</v>
      </c>
      <c r="B53" s="14">
        <v>1.24E-2</v>
      </c>
      <c r="C53" s="15" t="s">
        <v>77</v>
      </c>
      <c r="D53" s="3" t="s">
        <v>100</v>
      </c>
    </row>
    <row r="54" spans="1:4" x14ac:dyDescent="0.2">
      <c r="A54" s="3" t="s">
        <v>78</v>
      </c>
      <c r="B54" s="14">
        <v>8.2000000000000007E-3</v>
      </c>
      <c r="C54" s="15">
        <v>29614368</v>
      </c>
      <c r="D54" s="3" t="s">
        <v>79</v>
      </c>
    </row>
    <row r="55" spans="1:4" x14ac:dyDescent="0.2">
      <c r="A55" s="3" t="s">
        <v>80</v>
      </c>
      <c r="B55" s="14">
        <v>1.06E-2</v>
      </c>
      <c r="C55" s="15">
        <v>291354754</v>
      </c>
      <c r="D55" s="3" t="s">
        <v>95</v>
      </c>
    </row>
    <row r="56" spans="1:4" x14ac:dyDescent="0.2">
      <c r="A56" s="3" t="s">
        <v>81</v>
      </c>
      <c r="B56" s="14">
        <v>6.7000000000000002E-3</v>
      </c>
      <c r="C56" s="15">
        <v>87325730</v>
      </c>
      <c r="D56" s="3" t="s">
        <v>86</v>
      </c>
    </row>
    <row r="57" spans="1:4" x14ac:dyDescent="0.2">
      <c r="A57" s="3" t="s">
        <v>82</v>
      </c>
      <c r="B57" s="14">
        <v>2.52E-2</v>
      </c>
      <c r="C57" s="15">
        <v>383069762</v>
      </c>
      <c r="D57" s="3" t="s">
        <v>96</v>
      </c>
    </row>
    <row r="58" spans="1:4" x14ac:dyDescent="0.2">
      <c r="A58" s="3" t="s">
        <v>83</v>
      </c>
      <c r="B58" s="14">
        <v>8.7400000000000005E-2</v>
      </c>
      <c r="C58" s="33">
        <v>276757872</v>
      </c>
      <c r="D58" s="3" t="s">
        <v>131</v>
      </c>
    </row>
    <row r="59" spans="1:4" x14ac:dyDescent="0.2">
      <c r="A59" s="3"/>
      <c r="B59" s="16"/>
      <c r="C59" s="16"/>
      <c r="D59" s="3" t="s">
        <v>90</v>
      </c>
    </row>
    <row r="60" spans="1:4" x14ac:dyDescent="0.2">
      <c r="A60" s="24" t="s">
        <v>190</v>
      </c>
      <c r="B60" s="16"/>
      <c r="C60" s="25">
        <f>SUM(C53:C58)</f>
        <v>1068122486</v>
      </c>
      <c r="D60" s="3"/>
    </row>
    <row r="61" spans="1:4" x14ac:dyDescent="0.2">
      <c r="A61" s="24"/>
      <c r="B61" s="16"/>
      <c r="C61" s="25"/>
      <c r="D61" s="3"/>
    </row>
    <row r="63" spans="1:4" x14ac:dyDescent="0.2">
      <c r="A63" s="28" t="s">
        <v>194</v>
      </c>
    </row>
    <row r="64" spans="1:4" x14ac:dyDescent="0.2">
      <c r="A64" t="s">
        <v>183</v>
      </c>
      <c r="C64" s="9">
        <f>SUM(C3+C4+C5+C6+C9+C10+C11+C14+C16+C22+C24+C34)</f>
        <v>2829929537</v>
      </c>
    </row>
    <row r="65" spans="1:6" x14ac:dyDescent="0.2">
      <c r="A65" t="s">
        <v>184</v>
      </c>
      <c r="C65" s="32">
        <f>SUM(C53:C58)</f>
        <v>1068122486</v>
      </c>
    </row>
    <row r="66" spans="1:6" x14ac:dyDescent="0.2">
      <c r="A66" s="29" t="s">
        <v>193</v>
      </c>
      <c r="C66" s="21">
        <f>SUM(C64:C65)</f>
        <v>3898052023</v>
      </c>
    </row>
    <row r="67" spans="1:6" x14ac:dyDescent="0.2">
      <c r="A67" s="29"/>
      <c r="C67" s="21"/>
    </row>
    <row r="68" spans="1:6" x14ac:dyDescent="0.2">
      <c r="A68" s="29"/>
      <c r="C68" s="21"/>
    </row>
    <row r="69" spans="1:6" x14ac:dyDescent="0.2">
      <c r="A69" t="s">
        <v>186</v>
      </c>
    </row>
    <row r="70" spans="1:6" x14ac:dyDescent="0.2">
      <c r="A70" s="23" t="s">
        <v>129</v>
      </c>
    </row>
    <row r="71" spans="1:6" x14ac:dyDescent="0.2">
      <c r="A71" t="s">
        <v>187</v>
      </c>
    </row>
    <row r="73" spans="1:6" ht="16" x14ac:dyDescent="0.2">
      <c r="A73" s="26" t="s">
        <v>176</v>
      </c>
      <c r="B73" s="27"/>
      <c r="C73" s="27"/>
      <c r="D73" s="26"/>
      <c r="E73" s="28"/>
      <c r="F73" s="28"/>
    </row>
    <row r="74" spans="1:6" x14ac:dyDescent="0.2">
      <c r="A74" t="s">
        <v>126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3363E-47D5-4D0E-9B41-AD5CEE0F2962}">
  <dimension ref="A1:C27"/>
  <sheetViews>
    <sheetView workbookViewId="0"/>
  </sheetViews>
  <sheetFormatPr baseColWidth="10" defaultRowHeight="15" x14ac:dyDescent="0.2"/>
  <cols>
    <col min="1" max="1" width="26.6640625" customWidth="1"/>
    <col min="2" max="2" width="21.6640625" customWidth="1"/>
    <col min="3" max="3" width="26.33203125" customWidth="1"/>
  </cols>
  <sheetData>
    <row r="1" spans="1:3" ht="64" x14ac:dyDescent="0.2">
      <c r="A1" s="35" t="s">
        <v>130</v>
      </c>
      <c r="B1" s="34" t="s">
        <v>84</v>
      </c>
      <c r="C1" s="34" t="s">
        <v>123</v>
      </c>
    </row>
    <row r="2" spans="1:3" x14ac:dyDescent="0.2">
      <c r="A2" t="s">
        <v>102</v>
      </c>
      <c r="B2" t="s">
        <v>124</v>
      </c>
    </row>
    <row r="3" spans="1:3" x14ac:dyDescent="0.2">
      <c r="A3" t="s">
        <v>103</v>
      </c>
      <c r="B3" t="s">
        <v>124</v>
      </c>
    </row>
    <row r="4" spans="1:3" x14ac:dyDescent="0.2">
      <c r="A4" s="3" t="s">
        <v>104</v>
      </c>
      <c r="B4" s="13">
        <v>8.5000000000000006E-3</v>
      </c>
      <c r="C4" s="12">
        <v>7819259784</v>
      </c>
    </row>
    <row r="5" spans="1:3" x14ac:dyDescent="0.2">
      <c r="A5" t="s">
        <v>105</v>
      </c>
      <c r="B5" t="s">
        <v>124</v>
      </c>
    </row>
    <row r="6" spans="1:3" x14ac:dyDescent="0.2">
      <c r="A6" t="s">
        <v>106</v>
      </c>
      <c r="B6" t="s">
        <v>124</v>
      </c>
    </row>
    <row r="7" spans="1:3" x14ac:dyDescent="0.2">
      <c r="A7" t="s">
        <v>107</v>
      </c>
      <c r="B7" t="s">
        <v>124</v>
      </c>
    </row>
    <row r="8" spans="1:3" x14ac:dyDescent="0.2">
      <c r="A8" t="s">
        <v>108</v>
      </c>
      <c r="B8" t="s">
        <v>124</v>
      </c>
    </row>
    <row r="9" spans="1:3" x14ac:dyDescent="0.2">
      <c r="A9" t="s">
        <v>109</v>
      </c>
      <c r="B9" t="s">
        <v>124</v>
      </c>
    </row>
    <row r="10" spans="1:3" x14ac:dyDescent="0.2">
      <c r="A10" t="s">
        <v>110</v>
      </c>
      <c r="B10" t="s">
        <v>124</v>
      </c>
    </row>
    <row r="11" spans="1:3" x14ac:dyDescent="0.2">
      <c r="A11" t="s">
        <v>111</v>
      </c>
      <c r="B11" t="s">
        <v>124</v>
      </c>
    </row>
    <row r="12" spans="1:3" x14ac:dyDescent="0.2">
      <c r="A12" s="3" t="s">
        <v>112</v>
      </c>
      <c r="B12" s="13">
        <v>1.0999999999999999E-2</v>
      </c>
      <c r="C12" s="12">
        <v>2876252447</v>
      </c>
    </row>
    <row r="13" spans="1:3" x14ac:dyDescent="0.2">
      <c r="A13" s="3" t="s">
        <v>113</v>
      </c>
      <c r="B13" s="13">
        <v>9.9000000000000008E-3</v>
      </c>
      <c r="C13" s="12">
        <v>11908051898</v>
      </c>
    </row>
    <row r="14" spans="1:3" x14ac:dyDescent="0.2">
      <c r="A14" t="s">
        <v>114</v>
      </c>
      <c r="B14" t="s">
        <v>124</v>
      </c>
    </row>
    <row r="15" spans="1:3" x14ac:dyDescent="0.2">
      <c r="A15" s="3" t="s">
        <v>115</v>
      </c>
      <c r="B15" s="13">
        <v>6.1000000000000004E-3</v>
      </c>
      <c r="C15" s="12">
        <v>1044968990</v>
      </c>
    </row>
    <row r="16" spans="1:3" x14ac:dyDescent="0.2">
      <c r="A16" t="s">
        <v>118</v>
      </c>
      <c r="B16" t="s">
        <v>124</v>
      </c>
    </row>
    <row r="17" spans="1:3" x14ac:dyDescent="0.2">
      <c r="A17" t="s">
        <v>116</v>
      </c>
      <c r="B17" t="s">
        <v>124</v>
      </c>
    </row>
    <row r="18" spans="1:3" x14ac:dyDescent="0.2">
      <c r="A18" t="s">
        <v>117</v>
      </c>
      <c r="B18" t="s">
        <v>124</v>
      </c>
    </row>
    <row r="19" spans="1:3" x14ac:dyDescent="0.2">
      <c r="A19" t="s">
        <v>119</v>
      </c>
      <c r="B19" t="s">
        <v>124</v>
      </c>
    </row>
    <row r="20" spans="1:3" x14ac:dyDescent="0.2">
      <c r="A20" t="s">
        <v>120</v>
      </c>
      <c r="B20" t="s">
        <v>124</v>
      </c>
    </row>
    <row r="21" spans="1:3" x14ac:dyDescent="0.2">
      <c r="A21" t="s">
        <v>121</v>
      </c>
      <c r="B21" t="s">
        <v>124</v>
      </c>
    </row>
    <row r="22" spans="1:3" x14ac:dyDescent="0.2">
      <c r="A22" t="s">
        <v>122</v>
      </c>
      <c r="B22" t="s">
        <v>124</v>
      </c>
    </row>
    <row r="23" spans="1:3" x14ac:dyDescent="0.2">
      <c r="C23" s="22">
        <f>SUM(C4+C12+C13+C15)</f>
        <v>23648533119</v>
      </c>
    </row>
    <row r="25" spans="1:3" x14ac:dyDescent="0.2">
      <c r="A25" t="s">
        <v>127</v>
      </c>
    </row>
    <row r="26" spans="1:3" x14ac:dyDescent="0.2">
      <c r="A26" t="s">
        <v>128</v>
      </c>
    </row>
    <row r="27" spans="1:3" x14ac:dyDescent="0.2">
      <c r="A27" t="s">
        <v>129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090D9-43B8-0E48-B22A-808A1EACA190}">
  <dimension ref="A1:C51"/>
  <sheetViews>
    <sheetView tabSelected="1" workbookViewId="0">
      <selection activeCell="A48" sqref="A48"/>
    </sheetView>
  </sheetViews>
  <sheetFormatPr baseColWidth="10" defaultRowHeight="15" x14ac:dyDescent="0.2"/>
  <cols>
    <col min="1" max="1" width="28.5" customWidth="1"/>
    <col min="2" max="2" width="26.1640625" customWidth="1"/>
    <col min="3" max="3" width="29.1640625" customWidth="1"/>
  </cols>
  <sheetData>
    <row r="1" spans="1:3" ht="32" x14ac:dyDescent="0.2">
      <c r="A1" s="34" t="s">
        <v>185</v>
      </c>
      <c r="B1" s="34" t="s">
        <v>84</v>
      </c>
      <c r="C1" s="34" t="s">
        <v>123</v>
      </c>
    </row>
    <row r="2" spans="1:3" x14ac:dyDescent="0.2">
      <c r="A2" s="10"/>
      <c r="B2" s="10"/>
      <c r="C2" s="10"/>
    </row>
    <row r="3" spans="1:3" x14ac:dyDescent="0.2">
      <c r="A3" s="3" t="s">
        <v>132</v>
      </c>
      <c r="B3" s="11">
        <v>8.0000000000000002E-3</v>
      </c>
      <c r="C3" s="12">
        <v>11923414</v>
      </c>
    </row>
    <row r="4" spans="1:3" x14ac:dyDescent="0.2">
      <c r="A4" t="s">
        <v>133</v>
      </c>
      <c r="B4" s="1"/>
    </row>
    <row r="5" spans="1:3" x14ac:dyDescent="0.2">
      <c r="A5" t="s">
        <v>134</v>
      </c>
      <c r="B5" s="1"/>
    </row>
    <row r="6" spans="1:3" x14ac:dyDescent="0.2">
      <c r="A6" t="s">
        <v>135</v>
      </c>
      <c r="B6" s="1"/>
    </row>
    <row r="7" spans="1:3" x14ac:dyDescent="0.2">
      <c r="A7" t="s">
        <v>136</v>
      </c>
      <c r="B7" s="1"/>
    </row>
    <row r="8" spans="1:3" x14ac:dyDescent="0.2">
      <c r="A8" t="s">
        <v>137</v>
      </c>
      <c r="B8" s="1"/>
    </row>
    <row r="9" spans="1:3" x14ac:dyDescent="0.2">
      <c r="A9" s="3" t="s">
        <v>138</v>
      </c>
      <c r="B9" s="11">
        <v>2.1600000000000001E-2</v>
      </c>
      <c r="C9" s="12">
        <v>112618632</v>
      </c>
    </row>
    <row r="10" spans="1:3" x14ac:dyDescent="0.2">
      <c r="A10" s="3" t="s">
        <v>139</v>
      </c>
      <c r="B10" s="11">
        <v>1.01E-2</v>
      </c>
      <c r="C10" s="12">
        <v>110884030</v>
      </c>
    </row>
    <row r="11" spans="1:3" x14ac:dyDescent="0.2">
      <c r="A11" s="3" t="s">
        <v>140</v>
      </c>
      <c r="B11" s="11">
        <v>1.3599999999999999E-2</v>
      </c>
      <c r="C11" s="12">
        <v>591180903</v>
      </c>
    </row>
    <row r="12" spans="1:3" x14ac:dyDescent="0.2">
      <c r="A12" t="s">
        <v>141</v>
      </c>
      <c r="B12" s="1"/>
    </row>
    <row r="13" spans="1:3" x14ac:dyDescent="0.2">
      <c r="A13" t="s">
        <v>142</v>
      </c>
      <c r="B13" s="1"/>
    </row>
    <row r="14" spans="1:3" x14ac:dyDescent="0.2">
      <c r="A14" t="s">
        <v>143</v>
      </c>
      <c r="B14" s="1"/>
    </row>
    <row r="15" spans="1:3" x14ac:dyDescent="0.2">
      <c r="A15" t="s">
        <v>144</v>
      </c>
      <c r="B15" s="1"/>
    </row>
    <row r="16" spans="1:3" x14ac:dyDescent="0.2">
      <c r="A16" t="s">
        <v>145</v>
      </c>
      <c r="B16" s="1"/>
    </row>
    <row r="17" spans="1:3" ht="33" customHeight="1" x14ac:dyDescent="0.2">
      <c r="A17" s="1" t="s">
        <v>146</v>
      </c>
      <c r="B17" s="1"/>
    </row>
    <row r="18" spans="1:3" x14ac:dyDescent="0.2">
      <c r="A18" t="s">
        <v>147</v>
      </c>
      <c r="B18" s="1"/>
    </row>
    <row r="19" spans="1:3" x14ac:dyDescent="0.2">
      <c r="A19" t="s">
        <v>148</v>
      </c>
      <c r="B19" s="1"/>
    </row>
    <row r="20" spans="1:3" x14ac:dyDescent="0.2">
      <c r="A20" t="s">
        <v>149</v>
      </c>
      <c r="B20" s="1"/>
    </row>
    <row r="21" spans="1:3" x14ac:dyDescent="0.2">
      <c r="A21" t="s">
        <v>150</v>
      </c>
      <c r="B21" s="1"/>
    </row>
    <row r="22" spans="1:3" x14ac:dyDescent="0.2">
      <c r="A22" s="3" t="s">
        <v>151</v>
      </c>
      <c r="B22" s="11">
        <v>2.2499999999999999E-2</v>
      </c>
      <c r="C22" s="12">
        <v>152686791</v>
      </c>
    </row>
    <row r="23" spans="1:3" x14ac:dyDescent="0.2">
      <c r="A23" t="s">
        <v>152</v>
      </c>
      <c r="B23" s="1"/>
    </row>
    <row r="24" spans="1:3" x14ac:dyDescent="0.2">
      <c r="A24" t="s">
        <v>153</v>
      </c>
      <c r="B24" s="1"/>
    </row>
    <row r="25" spans="1:3" x14ac:dyDescent="0.2">
      <c r="A25" t="s">
        <v>154</v>
      </c>
      <c r="B25" s="1"/>
    </row>
    <row r="26" spans="1:3" x14ac:dyDescent="0.2">
      <c r="A26" t="s">
        <v>155</v>
      </c>
      <c r="B26" s="1"/>
    </row>
    <row r="27" spans="1:3" x14ac:dyDescent="0.2">
      <c r="A27" t="s">
        <v>156</v>
      </c>
      <c r="B27" s="1"/>
    </row>
    <row r="28" spans="1:3" x14ac:dyDescent="0.2">
      <c r="A28" s="3" t="s">
        <v>157</v>
      </c>
      <c r="B28" s="11">
        <v>1.24E-2</v>
      </c>
      <c r="C28" s="12">
        <v>80162966</v>
      </c>
    </row>
    <row r="29" spans="1:3" x14ac:dyDescent="0.2">
      <c r="A29" s="3" t="s">
        <v>158</v>
      </c>
      <c r="B29" s="11">
        <v>3.9199999999999999E-2</v>
      </c>
      <c r="C29" s="12">
        <v>105549628</v>
      </c>
    </row>
    <row r="30" spans="1:3" x14ac:dyDescent="0.2">
      <c r="A30" t="s">
        <v>159</v>
      </c>
      <c r="B30" s="1"/>
    </row>
    <row r="31" spans="1:3" x14ac:dyDescent="0.2">
      <c r="A31" t="s">
        <v>160</v>
      </c>
      <c r="B31" s="1"/>
    </row>
    <row r="32" spans="1:3" x14ac:dyDescent="0.2">
      <c r="A32" s="3" t="s">
        <v>161</v>
      </c>
      <c r="B32" s="11">
        <v>9.7999999999999997E-3</v>
      </c>
      <c r="C32" s="12">
        <v>600769380</v>
      </c>
    </row>
    <row r="33" spans="1:3" x14ac:dyDescent="0.2">
      <c r="A33" s="3" t="s">
        <v>162</v>
      </c>
      <c r="B33" s="11">
        <v>2.5700000000000001E-2</v>
      </c>
      <c r="C33" s="12">
        <v>128501185</v>
      </c>
    </row>
    <row r="34" spans="1:3" x14ac:dyDescent="0.2">
      <c r="A34" s="3" t="s">
        <v>163</v>
      </c>
      <c r="B34" s="11">
        <v>8.3999999999999995E-3</v>
      </c>
      <c r="C34" s="12">
        <v>147328142</v>
      </c>
    </row>
    <row r="35" spans="1:3" x14ac:dyDescent="0.2">
      <c r="A35" t="s">
        <v>164</v>
      </c>
      <c r="B35" s="1"/>
    </row>
    <row r="36" spans="1:3" x14ac:dyDescent="0.2">
      <c r="A36" t="s">
        <v>165</v>
      </c>
      <c r="B36" s="1"/>
    </row>
    <row r="37" spans="1:3" x14ac:dyDescent="0.2">
      <c r="A37" t="s">
        <v>166</v>
      </c>
      <c r="B37" s="1"/>
    </row>
    <row r="38" spans="1:3" x14ac:dyDescent="0.2">
      <c r="A38" t="s">
        <v>167</v>
      </c>
      <c r="B38" s="1"/>
    </row>
    <row r="39" spans="1:3" x14ac:dyDescent="0.2">
      <c r="A39" s="3" t="s">
        <v>168</v>
      </c>
      <c r="B39" s="11">
        <v>2.5700000000000001E-2</v>
      </c>
      <c r="C39" s="12">
        <v>116932365</v>
      </c>
    </row>
    <row r="40" spans="1:3" x14ac:dyDescent="0.2">
      <c r="A40" t="s">
        <v>169</v>
      </c>
      <c r="B40" s="1"/>
    </row>
    <row r="41" spans="1:3" x14ac:dyDescent="0.2">
      <c r="A41" s="3" t="s">
        <v>170</v>
      </c>
      <c r="B41" s="11">
        <v>8.6999999999999994E-3</v>
      </c>
      <c r="C41" s="12">
        <v>192258539</v>
      </c>
    </row>
    <row r="42" spans="1:3" x14ac:dyDescent="0.2">
      <c r="A42" t="s">
        <v>171</v>
      </c>
      <c r="B42" s="1"/>
    </row>
    <row r="43" spans="1:3" x14ac:dyDescent="0.2">
      <c r="A43" t="s">
        <v>172</v>
      </c>
      <c r="B43" s="1"/>
    </row>
    <row r="44" spans="1:3" x14ac:dyDescent="0.2">
      <c r="A44" t="s">
        <v>173</v>
      </c>
      <c r="B44" s="1"/>
    </row>
    <row r="45" spans="1:3" x14ac:dyDescent="0.2">
      <c r="A45" t="s">
        <v>174</v>
      </c>
      <c r="B45" s="1"/>
    </row>
    <row r="46" spans="1:3" x14ac:dyDescent="0.2">
      <c r="A46" s="24" t="s">
        <v>188</v>
      </c>
      <c r="B46" s="3"/>
      <c r="C46" s="36">
        <f>SUM(C3+C9+C10+C11+C22+C28+C29+C32+C33+C39+C41)</f>
        <v>2203467833</v>
      </c>
    </row>
    <row r="47" spans="1:3" x14ac:dyDescent="0.2">
      <c r="A47" s="2"/>
      <c r="C47" s="22"/>
    </row>
    <row r="48" spans="1:3" x14ac:dyDescent="0.2">
      <c r="A48" t="s">
        <v>196</v>
      </c>
    </row>
    <row r="49" spans="1:1" x14ac:dyDescent="0.2">
      <c r="A49" t="s">
        <v>197</v>
      </c>
    </row>
    <row r="50" spans="1:1" x14ac:dyDescent="0.2">
      <c r="A50" t="s">
        <v>129</v>
      </c>
    </row>
    <row r="51" spans="1:1" x14ac:dyDescent="0.2">
      <c r="A51" t="s">
        <v>195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Arms Exporter_Manufacturer</vt:lpstr>
      <vt:lpstr>IT Companies</vt:lpstr>
      <vt:lpstr>AWS Producer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Linus Heiler</dc:creator>
  <cp:lastModifiedBy>Thomas Küchenmeister</cp:lastModifiedBy>
  <dcterms:created xsi:type="dcterms:W3CDTF">2020-08-27T11:47:24Z</dcterms:created>
  <dcterms:modified xsi:type="dcterms:W3CDTF">2020-10-18T11:47:31Z</dcterms:modified>
</cp:coreProperties>
</file>